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430"/>
  </bookViews>
  <sheets>
    <sheet name="приложение №1" sheetId="2" r:id="rId1"/>
  </sheets>
  <calcPr calcId="162913"/>
</workbook>
</file>

<file path=xl/calcChain.xml><?xml version="1.0" encoding="utf-8"?>
<calcChain xmlns="http://schemas.openxmlformats.org/spreadsheetml/2006/main">
  <c r="J39" i="2" l="1"/>
  <c r="L30" i="2"/>
  <c r="J29" i="2"/>
  <c r="L29" i="2" s="1"/>
  <c r="L21" i="2"/>
  <c r="L24" i="2"/>
  <c r="L25" i="2"/>
  <c r="J21" i="2"/>
  <c r="J22" i="2"/>
  <c r="L22" i="2" s="1"/>
  <c r="J23" i="2"/>
  <c r="L23" i="2" s="1"/>
  <c r="J24" i="2"/>
  <c r="J25" i="2"/>
  <c r="J20" i="2"/>
  <c r="L20" i="2" s="1"/>
  <c r="J6" i="2"/>
  <c r="L6" i="2" s="1"/>
  <c r="J7" i="2"/>
  <c r="L7" i="2" s="1"/>
  <c r="J8" i="2"/>
  <c r="L8" i="2" s="1"/>
  <c r="J9" i="2"/>
  <c r="L9" i="2" s="1"/>
  <c r="J10" i="2"/>
  <c r="L10" i="2" s="1"/>
  <c r="J11" i="2"/>
  <c r="L11" i="2" s="1"/>
  <c r="J12" i="2"/>
  <c r="L12" i="2" s="1"/>
  <c r="J13" i="2"/>
  <c r="L13" i="2" s="1"/>
  <c r="J14" i="2"/>
  <c r="L14" i="2" s="1"/>
  <c r="J15" i="2"/>
  <c r="L15" i="2" s="1"/>
  <c r="J16" i="2"/>
  <c r="L16" i="2" s="1"/>
  <c r="J5" i="2"/>
  <c r="L5" i="2" s="1"/>
  <c r="L17" i="2" s="1"/>
  <c r="J31" i="2"/>
  <c r="L31" i="2" s="1"/>
  <c r="J30" i="2"/>
  <c r="J32" i="2"/>
  <c r="L32" i="2" s="1"/>
  <c r="J40" i="2"/>
  <c r="L40" i="2"/>
  <c r="L39" i="2"/>
  <c r="L41" i="2" s="1"/>
  <c r="J35" i="2"/>
  <c r="L35" i="2"/>
  <c r="L36" i="2" s="1"/>
  <c r="L33" i="2" l="1"/>
  <c r="L26" i="2"/>
  <c r="L43" i="2" s="1"/>
</calcChain>
</file>

<file path=xl/sharedStrings.xml><?xml version="1.0" encoding="utf-8"?>
<sst xmlns="http://schemas.openxmlformats.org/spreadsheetml/2006/main" count="138" uniqueCount="71">
  <si>
    <t xml:space="preserve">МНН
</t>
  </si>
  <si>
    <t xml:space="preserve">Лек.форма
</t>
  </si>
  <si>
    <t xml:space="preserve">Ед.
изм.
</t>
  </si>
  <si>
    <t xml:space="preserve">Псих
Ука
</t>
  </si>
  <si>
    <t xml:space="preserve">Нарко
Ука
</t>
  </si>
  <si>
    <t>Риддер</t>
  </si>
  <si>
    <t>Алтай</t>
  </si>
  <si>
    <t>Канайка</t>
  </si>
  <si>
    <t>Общее
колво</t>
  </si>
  <si>
    <t>Предельная
цена</t>
  </si>
  <si>
    <t>сумма</t>
  </si>
  <si>
    <t>табл</t>
  </si>
  <si>
    <t>фл</t>
  </si>
  <si>
    <t>флакон</t>
  </si>
  <si>
    <t>ампула</t>
  </si>
  <si>
    <t>Цианокобаламин</t>
  </si>
  <si>
    <t>раствор для инъекций 500 мкг/мл, 1 мл</t>
  </si>
  <si>
    <t>уп</t>
  </si>
  <si>
    <t>Спирт этиловый</t>
  </si>
  <si>
    <t>Бриллиантовый зеленый</t>
  </si>
  <si>
    <t>раствор спиртовый1%-20мл</t>
  </si>
  <si>
    <t>Йод</t>
  </si>
  <si>
    <t>Раствор спиртовой, 5%, 30 мл</t>
  </si>
  <si>
    <t>Мезатон</t>
  </si>
  <si>
    <t>1%-1,0 №10 амп.</t>
  </si>
  <si>
    <t>Перметрин</t>
  </si>
  <si>
    <t>0,5%-60 мл р-р для наружного
 применения</t>
  </si>
  <si>
    <t>раствор 90% 50 мл</t>
  </si>
  <si>
    <t>ИТОГО</t>
  </si>
  <si>
    <t>Изделия медицинского назначения</t>
  </si>
  <si>
    <t>шт</t>
  </si>
  <si>
    <t>Шприц  инсулиновый одноразовый</t>
  </si>
  <si>
    <t>1 мл 3-х компонентный</t>
  </si>
  <si>
    <t>Реактивы, лабораторные принадлежности</t>
  </si>
  <si>
    <t>для анализатора</t>
  </si>
  <si>
    <t>Cellpack 20л</t>
  </si>
  <si>
    <t>Изопропиловый спирт  химически чистый ЧДА</t>
  </si>
  <si>
    <t>Изопропиловый спирт  ЧДА</t>
  </si>
  <si>
    <t>л</t>
  </si>
  <si>
    <t>кг</t>
  </si>
  <si>
    <t xml:space="preserve">Натрий азотнокислый </t>
  </si>
  <si>
    <t>химически чистый</t>
  </si>
  <si>
    <t>Трихлоруксусная кислота "ХЧ"</t>
  </si>
  <si>
    <t>Cellclean (CL-50).50мл +1+30 С</t>
  </si>
  <si>
    <t>Stromatolyser-WH 3*500мл+2+35 С</t>
  </si>
  <si>
    <t>предельные цены ЛС согласна Приказам МЗ РК №77, №94, №96.</t>
  </si>
  <si>
    <t>ИТОГО:</t>
  </si>
  <si>
    <t>Калия перманганат 5гр</t>
  </si>
  <si>
    <t>5гр</t>
  </si>
  <si>
    <t>Пульсоксиметр</t>
  </si>
  <si>
    <t>медицинский</t>
  </si>
  <si>
    <t>Медицинские инструменты</t>
  </si>
  <si>
    <t xml:space="preserve">Тонометр механический с фонендоскопом </t>
  </si>
  <si>
    <t>Тонометр механический с фонендоскопом</t>
  </si>
  <si>
    <t>Термометр для холодильников  ТС7М1</t>
  </si>
  <si>
    <t xml:space="preserve">Термометр для холодильников  ТС7М1 </t>
  </si>
  <si>
    <t>Бинт 7*14 нестер</t>
  </si>
  <si>
    <t>Бинт 7*14 стер</t>
  </si>
  <si>
    <t>Метранидозол 250мг таблетка</t>
  </si>
  <si>
    <t>250мг таблетка</t>
  </si>
  <si>
    <t xml:space="preserve">Фолиевая кислота </t>
  </si>
  <si>
    <t>1мг</t>
  </si>
  <si>
    <t xml:space="preserve">Дигоксин </t>
  </si>
  <si>
    <t>раствор для инъекций 
0,25 мг/мл, 1мл</t>
  </si>
  <si>
    <t>Хлорамфеникол</t>
  </si>
  <si>
    <t xml:space="preserve">линимент 10% 25 г </t>
  </si>
  <si>
    <t>Флуоцинолона ацетонид</t>
  </si>
  <si>
    <t xml:space="preserve"> 0,025% 15 г</t>
  </si>
  <si>
    <t>Лейкопластрь бактерицидный на тканевой основе</t>
  </si>
  <si>
    <t>№ лота</t>
  </si>
  <si>
    <t>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</si>
</sst>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-* #,##0.00_р_._-;\-* #,##0.00_р_._-;_-* &quot;-&quot;??_р_._-;_-@_-"/>
  </numFmts>
  <fonts count="2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indexed="8"/>
      <name val="Calibri"/>
      <family val="2"/>
      <charset val="1"/>
    </font>
    <font>
      <sz val="9"/>
      <color indexed="8"/>
      <name val="Calibri"/>
      <family val="2"/>
      <charset val="1"/>
    </font>
    <font>
      <sz val="8"/>
      <name val="Arial"/>
      <family val="2"/>
    </font>
    <font>
      <b/>
      <sz val="11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8"/>
      <color indexed="8"/>
      <name val="Calibri"/>
      <family val="2"/>
    </font>
    <font>
      <sz val="9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9"/>
        <bgColor indexed="26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8" fillId="0" borderId="0"/>
    <xf numFmtId="43" fontId="1" fillId="0" borderId="0" applyFont="0" applyFill="0" applyBorder="0" applyAlignment="0" applyProtection="0"/>
  </cellStyleXfs>
  <cellXfs count="94">
    <xf numFmtId="0" fontId="0" fillId="0" borderId="0" xfId="0"/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3" fontId="2" fillId="2" borderId="0" xfId="2" applyFont="1" applyFill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43" fontId="11" fillId="3" borderId="1" xfId="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3" fontId="2" fillId="2" borderId="1" xfId="2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/>
    </xf>
    <xf numFmtId="43" fontId="12" fillId="4" borderId="1" xfId="2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3" fontId="15" fillId="0" borderId="1" xfId="0" applyNumberFormat="1" applyFont="1" applyFill="1" applyBorder="1" applyAlignment="1">
      <alignment horizontal="center" vertical="center"/>
    </xf>
    <xf numFmtId="43" fontId="16" fillId="4" borderId="1" xfId="2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3" fontId="5" fillId="2" borderId="1" xfId="2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14" fillId="0" borderId="1" xfId="0" applyFont="1" applyFill="1" applyBorder="1" applyAlignment="1">
      <alignment horizontal="center" vertical="center"/>
    </xf>
    <xf numFmtId="43" fontId="2" fillId="2" borderId="3" xfId="2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43" fontId="22" fillId="2" borderId="1" xfId="2" applyFont="1" applyFill="1" applyBorder="1" applyAlignment="1">
      <alignment horizontal="center" vertical="center"/>
    </xf>
    <xf numFmtId="43" fontId="9" fillId="2" borderId="0" xfId="0" applyNumberFormat="1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164" fontId="12" fillId="2" borderId="1" xfId="0" applyNumberFormat="1" applyFont="1" applyFill="1" applyBorder="1" applyAlignment="1">
      <alignment horizontal="right" vertical="center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43" fontId="12" fillId="2" borderId="1" xfId="2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center" vertical="center" wrapText="1"/>
    </xf>
    <xf numFmtId="43" fontId="12" fillId="2" borderId="1" xfId="2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/>
    </xf>
    <xf numFmtId="0" fontId="18" fillId="0" borderId="1" xfId="1" applyNumberFormat="1" applyFont="1" applyBorder="1" applyAlignment="1">
      <alignment vertical="top" wrapText="1"/>
    </xf>
    <xf numFmtId="0" fontId="23" fillId="0" borderId="0" xfId="0" applyFont="1"/>
    <xf numFmtId="0" fontId="23" fillId="3" borderId="1" xfId="0" applyFont="1" applyFill="1" applyBorder="1"/>
    <xf numFmtId="0" fontId="23" fillId="2" borderId="1" xfId="0" applyFont="1" applyFill="1" applyBorder="1"/>
    <xf numFmtId="0" fontId="23" fillId="0" borderId="1" xfId="0" applyFont="1" applyBorder="1"/>
    <xf numFmtId="0" fontId="24" fillId="2" borderId="0" xfId="0" applyFont="1" applyFill="1" applyBorder="1" applyAlignment="1">
      <alignment horizontal="center" vertical="center" wrapText="1"/>
    </xf>
    <xf numFmtId="43" fontId="11" fillId="2" borderId="0" xfId="2" applyFont="1" applyFill="1" applyAlignment="1">
      <alignment horizontal="center" vertical="center"/>
    </xf>
    <xf numFmtId="164" fontId="5" fillId="2" borderId="1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12" fillId="3" borderId="3" xfId="0" applyFont="1" applyFill="1" applyBorder="1" applyAlignment="1">
      <alignment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/>
    </xf>
    <xf numFmtId="43" fontId="11" fillId="3" borderId="3" xfId="2" applyFont="1" applyFill="1" applyBorder="1" applyAlignment="1">
      <alignment horizontal="center" vertical="center" wrapText="1"/>
    </xf>
    <xf numFmtId="0" fontId="23" fillId="0" borderId="0" xfId="0" applyFont="1" applyBorder="1"/>
    <xf numFmtId="0" fontId="6" fillId="2" borderId="0" xfId="0" applyFont="1" applyFill="1" applyBorder="1" applyAlignment="1"/>
    <xf numFmtId="0" fontId="7" fillId="2" borderId="0" xfId="0" applyFont="1" applyFill="1" applyBorder="1" applyAlignment="1"/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center"/>
    </xf>
    <xf numFmtId="0" fontId="5" fillId="2" borderId="0" xfId="0" applyFont="1" applyFill="1" applyBorder="1" applyAlignment="1"/>
    <xf numFmtId="43" fontId="5" fillId="2" borderId="0" xfId="2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43" fontId="2" fillId="2" borderId="0" xfId="2" applyFont="1" applyFill="1" applyBorder="1" applyAlignment="1">
      <alignment horizontal="center" vertical="center"/>
    </xf>
    <xf numFmtId="0" fontId="9" fillId="2" borderId="0" xfId="0" applyFont="1" applyFill="1" applyBorder="1" applyAlignment="1">
      <alignment vertical="center"/>
    </xf>
    <xf numFmtId="0" fontId="25" fillId="2" borderId="0" xfId="0" applyFont="1" applyFill="1" applyBorder="1" applyAlignment="1">
      <alignment vertical="center" wrapText="1"/>
    </xf>
  </cellXfs>
  <cellStyles count="3">
    <cellStyle name="Обычный" xfId="0" builtinId="0"/>
    <cellStyle name="Обычный_Лист1_1" xfId="1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workbookViewId="0">
      <selection activeCell="Q19" sqref="Q19"/>
    </sheetView>
  </sheetViews>
  <sheetFormatPr defaultRowHeight="15" x14ac:dyDescent="0.25"/>
  <cols>
    <col min="1" max="1" width="3.85546875" style="66" customWidth="1"/>
    <col min="2" max="2" width="22.85546875" style="1" customWidth="1"/>
    <col min="3" max="3" width="25.42578125" style="1" customWidth="1"/>
    <col min="4" max="4" width="7.28515625" style="2" customWidth="1"/>
    <col min="5" max="5" width="5.5703125" style="3" customWidth="1"/>
    <col min="6" max="6" width="7.5703125" style="4" customWidth="1"/>
    <col min="7" max="7" width="6.42578125" style="5" customWidth="1"/>
    <col min="8" max="9" width="6.28515625" style="3" customWidth="1"/>
    <col min="10" max="10" width="10.140625" style="6" customWidth="1"/>
    <col min="11" max="11" width="10.5703125" style="7" customWidth="1"/>
    <col min="12" max="12" width="16.5703125" style="8" customWidth="1"/>
  </cols>
  <sheetData>
    <row r="1" spans="1:12" x14ac:dyDescent="0.25">
      <c r="A1" s="83"/>
      <c r="B1" s="84"/>
      <c r="C1" s="85"/>
      <c r="D1" s="84"/>
      <c r="E1" s="86"/>
      <c r="F1" s="86"/>
      <c r="G1" s="87"/>
      <c r="H1" s="86"/>
      <c r="I1" s="86"/>
      <c r="J1" s="88"/>
      <c r="K1" s="89"/>
      <c r="L1" s="90"/>
    </row>
    <row r="2" spans="1:12" ht="15.75" x14ac:dyDescent="0.25">
      <c r="A2" s="83"/>
      <c r="B2" s="93" t="s">
        <v>70</v>
      </c>
      <c r="C2" s="73"/>
      <c r="D2" s="73"/>
      <c r="E2" s="73"/>
      <c r="F2" s="73"/>
      <c r="G2" s="73"/>
      <c r="H2" s="73"/>
      <c r="I2" s="73"/>
      <c r="J2" s="73"/>
      <c r="K2" s="91"/>
      <c r="L2" s="92"/>
    </row>
    <row r="3" spans="1:12" ht="18.75" x14ac:dyDescent="0.25">
      <c r="A3" s="83"/>
      <c r="B3" s="78" t="s">
        <v>45</v>
      </c>
      <c r="C3" s="78"/>
      <c r="D3" s="78"/>
      <c r="E3" s="78"/>
      <c r="F3" s="78"/>
      <c r="G3" s="78"/>
      <c r="H3" s="70"/>
      <c r="I3" s="70"/>
      <c r="J3" s="70"/>
      <c r="K3" s="91"/>
      <c r="L3" s="92"/>
    </row>
    <row r="4" spans="1:12" ht="36.75" x14ac:dyDescent="0.25">
      <c r="A4" s="79" t="s">
        <v>69</v>
      </c>
      <c r="B4" s="80" t="s">
        <v>0</v>
      </c>
      <c r="C4" s="80" t="s">
        <v>1</v>
      </c>
      <c r="D4" s="81" t="s">
        <v>2</v>
      </c>
      <c r="E4" s="80" t="s">
        <v>3</v>
      </c>
      <c r="F4" s="80" t="s">
        <v>4</v>
      </c>
      <c r="G4" s="80" t="s">
        <v>5</v>
      </c>
      <c r="H4" s="80" t="s">
        <v>6</v>
      </c>
      <c r="I4" s="80" t="s">
        <v>7</v>
      </c>
      <c r="J4" s="80" t="s">
        <v>8</v>
      </c>
      <c r="K4" s="82" t="s">
        <v>9</v>
      </c>
      <c r="L4" s="80" t="s">
        <v>10</v>
      </c>
    </row>
    <row r="5" spans="1:12" x14ac:dyDescent="0.25">
      <c r="A5" s="68">
        <v>1</v>
      </c>
      <c r="B5" s="23" t="s">
        <v>19</v>
      </c>
      <c r="C5" s="23" t="s">
        <v>20</v>
      </c>
      <c r="D5" s="21" t="s">
        <v>13</v>
      </c>
      <c r="E5" s="24"/>
      <c r="F5" s="24">
        <v>20</v>
      </c>
      <c r="G5" s="25">
        <v>30</v>
      </c>
      <c r="H5" s="26">
        <v>30</v>
      </c>
      <c r="I5" s="26"/>
      <c r="J5" s="24">
        <f>SUM(E5:I5)</f>
        <v>80</v>
      </c>
      <c r="K5" s="27">
        <v>42.86</v>
      </c>
      <c r="L5" s="51">
        <f>J5*K5</f>
        <v>3428.8</v>
      </c>
    </row>
    <row r="6" spans="1:12" ht="24" x14ac:dyDescent="0.25">
      <c r="A6" s="68">
        <v>2</v>
      </c>
      <c r="B6" s="23" t="s">
        <v>62</v>
      </c>
      <c r="C6" s="23" t="s">
        <v>63</v>
      </c>
      <c r="D6" s="21" t="s">
        <v>14</v>
      </c>
      <c r="E6" s="24"/>
      <c r="F6" s="24">
        <v>50</v>
      </c>
      <c r="G6" s="25"/>
      <c r="H6" s="26"/>
      <c r="I6" s="26"/>
      <c r="J6" s="24">
        <f t="shared" ref="J6:J16" si="0">SUM(E6:I6)</f>
        <v>50</v>
      </c>
      <c r="K6" s="27">
        <v>24.4</v>
      </c>
      <c r="L6" s="51">
        <f t="shared" ref="L6:L16" si="1">J6*K6</f>
        <v>1220</v>
      </c>
    </row>
    <row r="7" spans="1:12" x14ac:dyDescent="0.25">
      <c r="A7" s="68">
        <v>3</v>
      </c>
      <c r="B7" s="57" t="s">
        <v>21</v>
      </c>
      <c r="C7" s="58" t="s">
        <v>22</v>
      </c>
      <c r="D7" s="58" t="s">
        <v>12</v>
      </c>
      <c r="E7" s="55">
        <v>10</v>
      </c>
      <c r="F7" s="55">
        <v>35</v>
      </c>
      <c r="G7" s="55">
        <v>10</v>
      </c>
      <c r="H7" s="55">
        <v>30</v>
      </c>
      <c r="I7" s="55">
        <v>10</v>
      </c>
      <c r="J7" s="24">
        <f t="shared" si="0"/>
        <v>95</v>
      </c>
      <c r="K7" s="59">
        <v>98.04</v>
      </c>
      <c r="L7" s="51">
        <f t="shared" si="1"/>
        <v>9313.8000000000011</v>
      </c>
    </row>
    <row r="8" spans="1:12" x14ac:dyDescent="0.25">
      <c r="A8" s="68">
        <v>4</v>
      </c>
      <c r="B8" s="60" t="s">
        <v>23</v>
      </c>
      <c r="C8" s="62" t="s">
        <v>24</v>
      </c>
      <c r="D8" s="53" t="s">
        <v>17</v>
      </c>
      <c r="E8" s="22">
        <v>10</v>
      </c>
      <c r="F8" s="54">
        <v>5</v>
      </c>
      <c r="G8" s="55">
        <v>2</v>
      </c>
      <c r="H8" s="61">
        <v>2</v>
      </c>
      <c r="I8" s="61"/>
      <c r="J8" s="24">
        <f t="shared" si="0"/>
        <v>19</v>
      </c>
      <c r="K8" s="56">
        <v>384.7</v>
      </c>
      <c r="L8" s="51">
        <f t="shared" si="1"/>
        <v>7309.3</v>
      </c>
    </row>
    <row r="9" spans="1:12" ht="24" x14ac:dyDescent="0.25">
      <c r="A9" s="68">
        <v>5</v>
      </c>
      <c r="B9" s="60" t="s">
        <v>58</v>
      </c>
      <c r="C9" s="62" t="s">
        <v>59</v>
      </c>
      <c r="D9" s="53" t="s">
        <v>11</v>
      </c>
      <c r="E9" s="22"/>
      <c r="F9" s="54">
        <v>10000</v>
      </c>
      <c r="G9" s="55"/>
      <c r="H9" s="61"/>
      <c r="I9" s="61"/>
      <c r="J9" s="24">
        <f t="shared" si="0"/>
        <v>10000</v>
      </c>
      <c r="K9" s="56">
        <v>3.87</v>
      </c>
      <c r="L9" s="51">
        <f t="shared" si="1"/>
        <v>38700</v>
      </c>
    </row>
    <row r="10" spans="1:12" ht="24" x14ac:dyDescent="0.25">
      <c r="A10" s="68">
        <v>6</v>
      </c>
      <c r="B10" s="60" t="s">
        <v>25</v>
      </c>
      <c r="C10" s="60" t="s">
        <v>26</v>
      </c>
      <c r="D10" s="53" t="s">
        <v>12</v>
      </c>
      <c r="E10" s="22">
        <v>10</v>
      </c>
      <c r="F10" s="54">
        <v>30</v>
      </c>
      <c r="G10" s="63">
        <v>4</v>
      </c>
      <c r="H10" s="64"/>
      <c r="I10" s="64"/>
      <c r="J10" s="24">
        <f t="shared" si="0"/>
        <v>44</v>
      </c>
      <c r="K10" s="56">
        <v>833.39</v>
      </c>
      <c r="L10" s="51">
        <f t="shared" si="1"/>
        <v>36669.159999999996</v>
      </c>
    </row>
    <row r="11" spans="1:12" x14ac:dyDescent="0.25">
      <c r="A11" s="68">
        <v>7</v>
      </c>
      <c r="B11" s="23" t="s">
        <v>18</v>
      </c>
      <c r="C11" s="23" t="s">
        <v>27</v>
      </c>
      <c r="D11" s="21" t="s">
        <v>13</v>
      </c>
      <c r="E11" s="22"/>
      <c r="F11" s="22"/>
      <c r="G11" s="29">
        <v>300</v>
      </c>
      <c r="H11" s="61"/>
      <c r="I11" s="61"/>
      <c r="J11" s="24">
        <f t="shared" si="0"/>
        <v>300</v>
      </c>
      <c r="K11" s="30">
        <v>132.24</v>
      </c>
      <c r="L11" s="51">
        <f t="shared" si="1"/>
        <v>39672</v>
      </c>
    </row>
    <row r="12" spans="1:12" x14ac:dyDescent="0.25">
      <c r="A12" s="68">
        <v>8</v>
      </c>
      <c r="B12" s="23" t="s">
        <v>60</v>
      </c>
      <c r="C12" s="23" t="s">
        <v>61</v>
      </c>
      <c r="D12" s="21" t="s">
        <v>11</v>
      </c>
      <c r="E12" s="22"/>
      <c r="F12" s="22">
        <v>10000</v>
      </c>
      <c r="G12" s="29"/>
      <c r="H12" s="61"/>
      <c r="I12" s="61"/>
      <c r="J12" s="24">
        <f t="shared" si="0"/>
        <v>10000</v>
      </c>
      <c r="K12" s="30">
        <v>3.78</v>
      </c>
      <c r="L12" s="51">
        <f t="shared" si="1"/>
        <v>37800</v>
      </c>
    </row>
    <row r="13" spans="1:12" ht="24" x14ac:dyDescent="0.25">
      <c r="A13" s="68">
        <v>9</v>
      </c>
      <c r="B13" s="52" t="s">
        <v>15</v>
      </c>
      <c r="C13" s="52" t="s">
        <v>16</v>
      </c>
      <c r="D13" s="53" t="s">
        <v>14</v>
      </c>
      <c r="E13" s="22"/>
      <c r="F13" s="54">
        <v>6000</v>
      </c>
      <c r="G13" s="55">
        <v>1500</v>
      </c>
      <c r="H13" s="61">
        <v>1500</v>
      </c>
      <c r="I13" s="61">
        <v>150</v>
      </c>
      <c r="J13" s="24">
        <f t="shared" si="0"/>
        <v>9150</v>
      </c>
      <c r="K13" s="56">
        <v>44.4</v>
      </c>
      <c r="L13" s="51">
        <f t="shared" si="1"/>
        <v>406260</v>
      </c>
    </row>
    <row r="14" spans="1:12" x14ac:dyDescent="0.25">
      <c r="A14" s="68">
        <v>10</v>
      </c>
      <c r="B14" s="52" t="s">
        <v>64</v>
      </c>
      <c r="C14" s="52" t="s">
        <v>65</v>
      </c>
      <c r="D14" s="53" t="s">
        <v>17</v>
      </c>
      <c r="E14" s="22">
        <v>2</v>
      </c>
      <c r="F14" s="54">
        <v>20</v>
      </c>
      <c r="G14" s="55"/>
      <c r="H14" s="61"/>
      <c r="I14" s="61"/>
      <c r="J14" s="24">
        <f t="shared" si="0"/>
        <v>22</v>
      </c>
      <c r="K14" s="56">
        <v>177.57</v>
      </c>
      <c r="L14" s="51">
        <f t="shared" si="1"/>
        <v>3906.54</v>
      </c>
    </row>
    <row r="15" spans="1:12" x14ac:dyDescent="0.25">
      <c r="A15" s="68">
        <v>11</v>
      </c>
      <c r="B15" s="52" t="s">
        <v>66</v>
      </c>
      <c r="C15" s="52" t="s">
        <v>67</v>
      </c>
      <c r="D15" s="53" t="s">
        <v>17</v>
      </c>
      <c r="E15" s="22"/>
      <c r="F15" s="54">
        <v>10</v>
      </c>
      <c r="G15" s="55"/>
      <c r="H15" s="61"/>
      <c r="I15" s="61"/>
      <c r="J15" s="24">
        <f t="shared" si="0"/>
        <v>10</v>
      </c>
      <c r="K15" s="56">
        <v>172.32</v>
      </c>
      <c r="L15" s="51">
        <f t="shared" si="1"/>
        <v>1723.1999999999998</v>
      </c>
    </row>
    <row r="16" spans="1:12" x14ac:dyDescent="0.25">
      <c r="A16" s="68">
        <v>12</v>
      </c>
      <c r="B16" s="52" t="s">
        <v>47</v>
      </c>
      <c r="C16" s="52" t="s">
        <v>48</v>
      </c>
      <c r="D16" s="53" t="s">
        <v>17</v>
      </c>
      <c r="E16" s="22">
        <v>18</v>
      </c>
      <c r="F16" s="54">
        <v>9</v>
      </c>
      <c r="G16" s="55">
        <v>3</v>
      </c>
      <c r="H16" s="61">
        <v>4</v>
      </c>
      <c r="I16" s="61">
        <v>3</v>
      </c>
      <c r="J16" s="24">
        <f t="shared" si="0"/>
        <v>37</v>
      </c>
      <c r="K16" s="56">
        <v>87.07</v>
      </c>
      <c r="L16" s="51">
        <f t="shared" si="1"/>
        <v>3221.5899999999997</v>
      </c>
    </row>
    <row r="17" spans="1:12" x14ac:dyDescent="0.25">
      <c r="A17" s="68"/>
      <c r="B17" s="31" t="s">
        <v>28</v>
      </c>
      <c r="C17" s="31"/>
      <c r="D17" s="32"/>
      <c r="E17" s="33"/>
      <c r="F17" s="34"/>
      <c r="G17" s="35"/>
      <c r="H17" s="36"/>
      <c r="I17" s="36"/>
      <c r="J17" s="37"/>
      <c r="K17" s="38"/>
      <c r="L17" s="39">
        <f>SUM(L5:L16)</f>
        <v>589224.39</v>
      </c>
    </row>
    <row r="18" spans="1:12" x14ac:dyDescent="0.25">
      <c r="A18" s="69"/>
      <c r="B18" s="74" t="s">
        <v>33</v>
      </c>
      <c r="C18" s="75"/>
      <c r="D18" s="42"/>
      <c r="E18" s="44"/>
      <c r="F18" s="43"/>
      <c r="G18" s="45"/>
      <c r="H18" s="44"/>
      <c r="I18" s="44"/>
      <c r="J18" s="12"/>
      <c r="K18" s="41"/>
      <c r="L18" s="16"/>
    </row>
    <row r="19" spans="1:12" ht="31.5" x14ac:dyDescent="0.25">
      <c r="A19" s="67"/>
      <c r="B19" s="9" t="s">
        <v>0</v>
      </c>
      <c r="C19" s="9" t="s">
        <v>1</v>
      </c>
      <c r="D19" s="10" t="s">
        <v>2</v>
      </c>
      <c r="E19" s="9" t="s">
        <v>3</v>
      </c>
      <c r="F19" s="9" t="s">
        <v>4</v>
      </c>
      <c r="G19" s="9" t="s">
        <v>5</v>
      </c>
      <c r="H19" s="9" t="s">
        <v>6</v>
      </c>
      <c r="I19" s="9" t="s">
        <v>7</v>
      </c>
      <c r="J19" s="9" t="s">
        <v>8</v>
      </c>
      <c r="K19" s="11" t="s">
        <v>9</v>
      </c>
      <c r="L19" s="9" t="s">
        <v>10</v>
      </c>
    </row>
    <row r="20" spans="1:12" ht="22.5" x14ac:dyDescent="0.25">
      <c r="A20" s="69">
        <v>13</v>
      </c>
      <c r="B20" s="19" t="s">
        <v>43</v>
      </c>
      <c r="C20" s="19" t="s">
        <v>34</v>
      </c>
      <c r="D20" s="17" t="s">
        <v>30</v>
      </c>
      <c r="E20" s="14"/>
      <c r="F20" s="13"/>
      <c r="G20" s="40"/>
      <c r="H20" s="40"/>
      <c r="I20" s="40">
        <v>1</v>
      </c>
      <c r="J20" s="12">
        <f>SUM(E20:I20)</f>
        <v>1</v>
      </c>
      <c r="K20" s="48">
        <v>90000</v>
      </c>
      <c r="L20" s="16">
        <f>J20*K20</f>
        <v>90000</v>
      </c>
    </row>
    <row r="21" spans="1:12" x14ac:dyDescent="0.25">
      <c r="A21" s="69">
        <v>14</v>
      </c>
      <c r="B21" s="19" t="s">
        <v>35</v>
      </c>
      <c r="C21" s="19" t="s">
        <v>35</v>
      </c>
      <c r="D21" s="17" t="s">
        <v>30</v>
      </c>
      <c r="E21" s="14"/>
      <c r="F21" s="13"/>
      <c r="G21" s="40"/>
      <c r="H21" s="40"/>
      <c r="I21" s="40">
        <v>1</v>
      </c>
      <c r="J21" s="12">
        <f t="shared" ref="J21:J25" si="2">SUM(E21:I21)</f>
        <v>1</v>
      </c>
      <c r="K21" s="48">
        <v>90000</v>
      </c>
      <c r="L21" s="16">
        <f t="shared" ref="L21:L25" si="3">J21*K21</f>
        <v>90000</v>
      </c>
    </row>
    <row r="22" spans="1:12" ht="22.5" x14ac:dyDescent="0.25">
      <c r="A22" s="69">
        <v>15</v>
      </c>
      <c r="B22" s="65" t="s">
        <v>44</v>
      </c>
      <c r="C22" s="19" t="s">
        <v>44</v>
      </c>
      <c r="D22" s="17" t="s">
        <v>30</v>
      </c>
      <c r="E22" s="14"/>
      <c r="F22" s="13"/>
      <c r="G22" s="40"/>
      <c r="H22" s="40"/>
      <c r="I22" s="40">
        <v>1</v>
      </c>
      <c r="J22" s="12">
        <f t="shared" si="2"/>
        <v>1</v>
      </c>
      <c r="K22" s="48">
        <v>165000</v>
      </c>
      <c r="L22" s="16">
        <f t="shared" si="3"/>
        <v>165000</v>
      </c>
    </row>
    <row r="23" spans="1:12" ht="22.5" x14ac:dyDescent="0.25">
      <c r="A23" s="69">
        <v>16</v>
      </c>
      <c r="B23" s="19" t="s">
        <v>36</v>
      </c>
      <c r="C23" s="19" t="s">
        <v>37</v>
      </c>
      <c r="D23" s="17" t="s">
        <v>38</v>
      </c>
      <c r="E23" s="14"/>
      <c r="F23" s="13">
        <v>0.7</v>
      </c>
      <c r="G23" s="40"/>
      <c r="H23" s="40"/>
      <c r="I23" s="40"/>
      <c r="J23" s="12">
        <f t="shared" si="2"/>
        <v>0.7</v>
      </c>
      <c r="K23" s="15">
        <v>7000</v>
      </c>
      <c r="L23" s="16">
        <f t="shared" si="3"/>
        <v>4900</v>
      </c>
    </row>
    <row r="24" spans="1:12" ht="18.75" customHeight="1" x14ac:dyDescent="0.25">
      <c r="A24" s="69">
        <v>17</v>
      </c>
      <c r="B24" s="19" t="s">
        <v>40</v>
      </c>
      <c r="C24" s="19" t="s">
        <v>41</v>
      </c>
      <c r="D24" s="17" t="s">
        <v>39</v>
      </c>
      <c r="E24" s="14"/>
      <c r="F24" s="13">
        <v>1</v>
      </c>
      <c r="G24" s="28"/>
      <c r="H24" s="40"/>
      <c r="I24" s="40"/>
      <c r="J24" s="12">
        <f t="shared" si="2"/>
        <v>1</v>
      </c>
      <c r="K24" s="15">
        <v>7000</v>
      </c>
      <c r="L24" s="16">
        <f t="shared" si="3"/>
        <v>7000</v>
      </c>
    </row>
    <row r="25" spans="1:12" ht="22.5" x14ac:dyDescent="0.25">
      <c r="A25" s="69">
        <v>18</v>
      </c>
      <c r="B25" s="19" t="s">
        <v>42</v>
      </c>
      <c r="C25" s="19" t="s">
        <v>42</v>
      </c>
      <c r="D25" s="17" t="s">
        <v>39</v>
      </c>
      <c r="E25" s="14"/>
      <c r="F25" s="13">
        <v>1</v>
      </c>
      <c r="G25" s="40"/>
      <c r="H25" s="40"/>
      <c r="I25" s="40"/>
      <c r="J25" s="12">
        <f t="shared" si="2"/>
        <v>1</v>
      </c>
      <c r="K25" s="15">
        <v>7000</v>
      </c>
      <c r="L25" s="16">
        <f t="shared" si="3"/>
        <v>7000</v>
      </c>
    </row>
    <row r="26" spans="1:12" ht="18.75" customHeight="1" x14ac:dyDescent="0.25">
      <c r="A26" s="69"/>
      <c r="B26" s="19"/>
      <c r="C26" s="19"/>
      <c r="D26" s="17"/>
      <c r="E26" s="14"/>
      <c r="F26" s="13"/>
      <c r="G26" s="18"/>
      <c r="H26" s="14"/>
      <c r="I26" s="14"/>
      <c r="J26" s="12"/>
      <c r="K26" s="15"/>
      <c r="L26" s="72">
        <f>SUM(L20:L22)</f>
        <v>345000</v>
      </c>
    </row>
    <row r="27" spans="1:12" x14ac:dyDescent="0.25">
      <c r="A27" s="69"/>
      <c r="B27" s="76" t="s">
        <v>29</v>
      </c>
      <c r="C27" s="77"/>
      <c r="D27" s="17"/>
      <c r="E27" s="14"/>
      <c r="F27" s="13"/>
      <c r="G27" s="18"/>
      <c r="H27" s="14"/>
      <c r="I27" s="14"/>
      <c r="J27" s="12"/>
      <c r="K27" s="15"/>
      <c r="L27" s="72"/>
    </row>
    <row r="28" spans="1:12" ht="31.5" x14ac:dyDescent="0.25">
      <c r="A28" s="67"/>
      <c r="B28" s="9" t="s">
        <v>0</v>
      </c>
      <c r="C28" s="9" t="s">
        <v>1</v>
      </c>
      <c r="D28" s="10" t="s">
        <v>2</v>
      </c>
      <c r="E28" s="9" t="s">
        <v>3</v>
      </c>
      <c r="F28" s="9" t="s">
        <v>4</v>
      </c>
      <c r="G28" s="9" t="s">
        <v>5</v>
      </c>
      <c r="H28" s="9" t="s">
        <v>6</v>
      </c>
      <c r="I28" s="9" t="s">
        <v>7</v>
      </c>
      <c r="J28" s="9" t="s">
        <v>8</v>
      </c>
      <c r="K28" s="11" t="s">
        <v>9</v>
      </c>
      <c r="L28" s="9" t="s">
        <v>10</v>
      </c>
    </row>
    <row r="29" spans="1:12" x14ac:dyDescent="0.25">
      <c r="A29" s="20">
        <v>19</v>
      </c>
      <c r="B29" s="19" t="s">
        <v>56</v>
      </c>
      <c r="C29" s="19" t="s">
        <v>56</v>
      </c>
      <c r="D29" s="17" t="s">
        <v>30</v>
      </c>
      <c r="E29" s="14"/>
      <c r="F29" s="13">
        <v>100</v>
      </c>
      <c r="G29" s="18"/>
      <c r="H29" s="14"/>
      <c r="I29" s="14"/>
      <c r="J29" s="12">
        <f>SUM(E29:I29)</f>
        <v>100</v>
      </c>
      <c r="K29" s="15">
        <v>156</v>
      </c>
      <c r="L29" s="16">
        <f>J29*K29</f>
        <v>15600</v>
      </c>
    </row>
    <row r="30" spans="1:12" x14ac:dyDescent="0.25">
      <c r="A30" s="20">
        <v>20</v>
      </c>
      <c r="B30" s="19" t="s">
        <v>57</v>
      </c>
      <c r="C30" s="19" t="s">
        <v>57</v>
      </c>
      <c r="D30" s="17" t="s">
        <v>30</v>
      </c>
      <c r="E30" s="14"/>
      <c r="F30" s="13">
        <v>100</v>
      </c>
      <c r="G30" s="18"/>
      <c r="H30" s="14"/>
      <c r="I30" s="14"/>
      <c r="J30" s="12">
        <f>SUM(E30:I30)</f>
        <v>100</v>
      </c>
      <c r="K30" s="15">
        <v>180</v>
      </c>
      <c r="L30" s="16">
        <f t="shared" ref="L30:L32" si="4">J30*K30</f>
        <v>18000</v>
      </c>
    </row>
    <row r="31" spans="1:12" ht="22.5" x14ac:dyDescent="0.25">
      <c r="A31" s="20">
        <v>21</v>
      </c>
      <c r="B31" s="19" t="s">
        <v>68</v>
      </c>
      <c r="C31" s="19" t="s">
        <v>68</v>
      </c>
      <c r="D31" s="17" t="s">
        <v>30</v>
      </c>
      <c r="E31" s="14"/>
      <c r="F31" s="13">
        <v>200</v>
      </c>
      <c r="G31" s="18"/>
      <c r="H31" s="14"/>
      <c r="I31" s="14"/>
      <c r="J31" s="12">
        <f>SUM(E31:I31)</f>
        <v>200</v>
      </c>
      <c r="K31" s="15">
        <v>10</v>
      </c>
      <c r="L31" s="16">
        <f t="shared" si="4"/>
        <v>2000</v>
      </c>
    </row>
    <row r="32" spans="1:12" ht="22.5" x14ac:dyDescent="0.25">
      <c r="A32" s="66">
        <v>22</v>
      </c>
      <c r="B32" s="19" t="s">
        <v>31</v>
      </c>
      <c r="C32" s="20" t="s">
        <v>32</v>
      </c>
      <c r="D32" s="17" t="s">
        <v>30</v>
      </c>
      <c r="E32" s="14"/>
      <c r="F32" s="13">
        <v>100</v>
      </c>
      <c r="G32" s="18"/>
      <c r="H32" s="14"/>
      <c r="I32" s="14"/>
      <c r="J32" s="12">
        <f>SUM(E32:I32)</f>
        <v>100</v>
      </c>
      <c r="K32" s="15">
        <v>17.22</v>
      </c>
      <c r="L32" s="16">
        <f t="shared" si="4"/>
        <v>1722</v>
      </c>
    </row>
    <row r="33" spans="1:12" x14ac:dyDescent="0.25">
      <c r="A33" s="69"/>
      <c r="B33" s="19"/>
      <c r="C33" s="19"/>
      <c r="D33" s="17"/>
      <c r="E33" s="14"/>
      <c r="F33" s="13"/>
      <c r="G33" s="18"/>
      <c r="H33" s="14"/>
      <c r="I33" s="14"/>
      <c r="J33" s="12"/>
      <c r="K33" s="15"/>
      <c r="L33" s="72">
        <f>SUM(L29)</f>
        <v>15600</v>
      </c>
    </row>
    <row r="34" spans="1:12" ht="31.5" x14ac:dyDescent="0.25">
      <c r="A34" s="67"/>
      <c r="B34" s="9" t="s">
        <v>0</v>
      </c>
      <c r="C34" s="9" t="s">
        <v>1</v>
      </c>
      <c r="D34" s="10" t="s">
        <v>2</v>
      </c>
      <c r="E34" s="9" t="s">
        <v>3</v>
      </c>
      <c r="F34" s="9" t="s">
        <v>4</v>
      </c>
      <c r="G34" s="9" t="s">
        <v>5</v>
      </c>
      <c r="H34" s="9" t="s">
        <v>6</v>
      </c>
      <c r="I34" s="9" t="s">
        <v>7</v>
      </c>
      <c r="J34" s="9" t="s">
        <v>8</v>
      </c>
      <c r="K34" s="11" t="s">
        <v>9</v>
      </c>
      <c r="L34" s="9" t="s">
        <v>10</v>
      </c>
    </row>
    <row r="35" spans="1:12" x14ac:dyDescent="0.25">
      <c r="A35" s="69">
        <v>23</v>
      </c>
      <c r="B35" s="19" t="s">
        <v>49</v>
      </c>
      <c r="C35" s="19" t="s">
        <v>50</v>
      </c>
      <c r="D35" s="17" t="s">
        <v>30</v>
      </c>
      <c r="E35" s="14">
        <v>3</v>
      </c>
      <c r="F35" s="13">
        <v>5</v>
      </c>
      <c r="G35" s="46"/>
      <c r="H35" s="47"/>
      <c r="I35" s="47"/>
      <c r="J35" s="12">
        <f>SUM(E35:I35)</f>
        <v>8</v>
      </c>
      <c r="K35" s="48">
        <v>7500</v>
      </c>
      <c r="L35" s="16">
        <f>J35*K35</f>
        <v>60000</v>
      </c>
    </row>
    <row r="36" spans="1:12" ht="15" customHeight="1" x14ac:dyDescent="0.25">
      <c r="A36" s="69"/>
      <c r="B36" s="19"/>
      <c r="C36" s="19"/>
      <c r="D36" s="17"/>
      <c r="E36" s="14"/>
      <c r="F36" s="13"/>
      <c r="G36" s="18"/>
      <c r="H36" s="14"/>
      <c r="I36" s="14"/>
      <c r="J36" s="12"/>
      <c r="K36" s="15"/>
      <c r="L36" s="72">
        <f>SUM(L35)</f>
        <v>60000</v>
      </c>
    </row>
    <row r="37" spans="1:12" x14ac:dyDescent="0.25">
      <c r="A37" s="69"/>
      <c r="B37" s="76" t="s">
        <v>51</v>
      </c>
      <c r="C37" s="77"/>
      <c r="D37" s="17"/>
      <c r="E37" s="14"/>
      <c r="F37" s="13"/>
      <c r="G37" s="18"/>
      <c r="H37" s="14"/>
      <c r="I37" s="14"/>
      <c r="J37" s="12"/>
      <c r="K37" s="15"/>
      <c r="L37" s="72"/>
    </row>
    <row r="38" spans="1:12" ht="31.5" x14ac:dyDescent="0.25">
      <c r="A38" s="67"/>
      <c r="B38" s="9" t="s">
        <v>0</v>
      </c>
      <c r="C38" s="9" t="s">
        <v>1</v>
      </c>
      <c r="D38" s="10" t="s">
        <v>2</v>
      </c>
      <c r="E38" s="9" t="s">
        <v>3</v>
      </c>
      <c r="F38" s="9" t="s">
        <v>4</v>
      </c>
      <c r="G38" s="9" t="s">
        <v>5</v>
      </c>
      <c r="H38" s="9" t="s">
        <v>6</v>
      </c>
      <c r="I38" s="9" t="s">
        <v>7</v>
      </c>
      <c r="J38" s="9" t="s">
        <v>8</v>
      </c>
      <c r="K38" s="11" t="s">
        <v>9</v>
      </c>
      <c r="L38" s="9" t="s">
        <v>10</v>
      </c>
    </row>
    <row r="39" spans="1:12" ht="22.5" x14ac:dyDescent="0.25">
      <c r="A39" s="69">
        <v>24</v>
      </c>
      <c r="B39" s="19" t="s">
        <v>52</v>
      </c>
      <c r="C39" s="19" t="s">
        <v>53</v>
      </c>
      <c r="D39" s="17" t="s">
        <v>30</v>
      </c>
      <c r="E39" s="14">
        <v>5</v>
      </c>
      <c r="F39" s="13"/>
      <c r="G39" s="18"/>
      <c r="H39" s="14"/>
      <c r="I39" s="14"/>
      <c r="J39" s="12">
        <f>SUM(E39:I39)</f>
        <v>5</v>
      </c>
      <c r="K39" s="15">
        <v>9700</v>
      </c>
      <c r="L39" s="16">
        <f>J39*K39</f>
        <v>48500</v>
      </c>
    </row>
    <row r="40" spans="1:12" ht="22.5" x14ac:dyDescent="0.25">
      <c r="A40" s="69">
        <v>25</v>
      </c>
      <c r="B40" s="19" t="s">
        <v>55</v>
      </c>
      <c r="C40" s="19" t="s">
        <v>54</v>
      </c>
      <c r="D40" s="17" t="s">
        <v>30</v>
      </c>
      <c r="E40" s="14">
        <v>16</v>
      </c>
      <c r="F40" s="13">
        <v>4</v>
      </c>
      <c r="G40" s="18"/>
      <c r="H40" s="14"/>
      <c r="I40" s="14"/>
      <c r="J40" s="12">
        <f>SUM(E40:I40)</f>
        <v>20</v>
      </c>
      <c r="K40" s="15">
        <v>3500</v>
      </c>
      <c r="L40" s="16">
        <f>J40*K40</f>
        <v>70000</v>
      </c>
    </row>
    <row r="41" spans="1:12" x14ac:dyDescent="0.25">
      <c r="L41" s="50">
        <f>SUM(L39:L40)</f>
        <v>118500</v>
      </c>
    </row>
    <row r="42" spans="1:12" x14ac:dyDescent="0.25">
      <c r="L42" s="49"/>
    </row>
    <row r="43" spans="1:12" x14ac:dyDescent="0.25">
      <c r="K43" s="71" t="s">
        <v>46</v>
      </c>
      <c r="L43" s="50">
        <f>L26+L33+L36+L41+L17</f>
        <v>1128324.3900000001</v>
      </c>
    </row>
  </sheetData>
  <mergeCells count="4">
    <mergeCell ref="B18:C18"/>
    <mergeCell ref="B27:C27"/>
    <mergeCell ref="B37:C37"/>
    <mergeCell ref="B3:G3"/>
  </mergeCells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2024-04-22T02:30:04Z</dcterms:modified>
</cp:coreProperties>
</file>